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20\общие_документы\Чаплыгин ПЛ\1. Гарантийный фонд\2024\Отчетность фонда\Сведения об установленном лимите поручительств на банки-партнеры , размере поручительств выданных Гарантийным фондом\"/>
    </mc:Choice>
  </mc:AlternateContent>
  <xr:revisionPtr revIDLastSave="0" documentId="8_{A8DB4C23-7C53-49A2-B9D1-E6E9A8282E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2" sheetId="2" r:id="rId1"/>
    <sheet name="Лист3" sheetId="3" r:id="rId2"/>
  </sheets>
  <calcPr calcId="191029"/>
</workbook>
</file>

<file path=xl/calcChain.xml><?xml version="1.0" encoding="utf-8"?>
<calcChain xmlns="http://schemas.openxmlformats.org/spreadsheetml/2006/main">
  <c r="F15" i="2" l="1"/>
  <c r="F3" i="2"/>
  <c r="E15" i="2"/>
  <c r="E3" i="2"/>
  <c r="D15" i="2"/>
  <c r="D12" i="2"/>
  <c r="D6" i="2"/>
  <c r="D4" i="2"/>
  <c r="D3" i="2"/>
  <c r="C15" i="2"/>
  <c r="C12" i="2"/>
  <c r="C7" i="2"/>
  <c r="C6" i="2"/>
  <c r="C5" i="2"/>
  <c r="C4" i="2"/>
  <c r="C3" i="2"/>
  <c r="B4" i="2"/>
  <c r="D18" i="2" l="1"/>
  <c r="B18" i="2"/>
  <c r="C18" i="2" l="1"/>
  <c r="F18" i="2" l="1"/>
  <c r="E18" i="2"/>
</calcChain>
</file>

<file path=xl/sharedStrings.xml><?xml version="1.0" encoding="utf-8"?>
<sst xmlns="http://schemas.openxmlformats.org/spreadsheetml/2006/main" count="23" uniqueCount="23">
  <si>
    <t>Банк партер</t>
  </si>
  <si>
    <t>Количество выданных поручительств, Всего за период деятельности ГФ, шт.</t>
  </si>
  <si>
    <t>КРФ АО "Россельхозбанк"</t>
  </si>
  <si>
    <t>ПАО " Промсвязьбанк"</t>
  </si>
  <si>
    <t xml:space="preserve">КБ «Ланта-Банк» </t>
  </si>
  <si>
    <t>ПАО «Банк Зенит»</t>
  </si>
  <si>
    <t>Итого</t>
  </si>
  <si>
    <t>Государственный ФРП Курской области</t>
  </si>
  <si>
    <t>Прочие Банки-партнеры</t>
  </si>
  <si>
    <t>Сумма выданных поручительств, всего за период деятельности ГФ, тыс. руб.</t>
  </si>
  <si>
    <t>АО "РЛК Ярославской области</t>
  </si>
  <si>
    <t>АО АКБ "Новиком"</t>
  </si>
  <si>
    <t>АО "Экспобанк"</t>
  </si>
  <si>
    <t>Ассоциация МКК ЦПП Курской области</t>
  </si>
  <si>
    <t>Установленный лимит на 2023 г., тыс. руб.</t>
  </si>
  <si>
    <t>Сумма выданных поручительств в 2023 г., тыс. руб.</t>
  </si>
  <si>
    <t>Количество выданных поручительств, в 2023 г., шт.</t>
  </si>
  <si>
    <t>ПАО "Сбербанк"</t>
  </si>
  <si>
    <t>ПАО "Банк ВТБ"</t>
  </si>
  <si>
    <t>ПАО "Банк Открытие"</t>
  </si>
  <si>
    <t>АО "МСП Банк"</t>
  </si>
  <si>
    <t>Фонд развития промышленности (фед.)</t>
  </si>
  <si>
    <t xml:space="preserve">Сведения об установленном лимите поручительств на банки-партнеры на период с 01.01.2023 г. по 31.12.2023 г.,  размере поручительств, выданных АНО ЦМБ КО за весь период  деятельности и в 2023 г. по состоянию на 01.05.2023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</si>
</sst>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12">
    <xf numFmtId="0" fontId="0" fillId="0" borderId="0" xfId="0"/>
    <xf numFmtId="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distributed"/>
    </xf>
    <xf numFmtId="0" fontId="3" fillId="0" borderId="3" xfId="0" applyFont="1" applyBorder="1" applyAlignment="1">
      <alignment wrapText="1"/>
    </xf>
    <xf numFmtId="4" fontId="3" fillId="0" borderId="3" xfId="0" applyNumberFormat="1" applyFont="1" applyBorder="1"/>
    <xf numFmtId="4" fontId="3" fillId="0" borderId="3" xfId="0" applyNumberFormat="1" applyFont="1" applyBorder="1" applyAlignment="1">
      <alignment horizontal="center" wrapText="1"/>
    </xf>
    <xf numFmtId="4" fontId="3" fillId="0" borderId="3" xfId="0" applyNumberFormat="1" applyFont="1" applyBorder="1" applyAlignment="1">
      <alignment horizontal="center" vertical="center" wrapText="1"/>
    </xf>
  </cellXfs>
  <cellStyles count="3">
    <cellStyle name="Excel Built-in Normal" xfId="1" xr:uid="{06518174-A4F2-48BF-9285-AC0140103C2E}"/>
    <cellStyle name="Обычный" xfId="0" builtinId="0"/>
    <cellStyle name="Обычный 2" xfId="2" xr:uid="{955CB166-605D-449C-8C4F-5CD97515C08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8"/>
  <sheetViews>
    <sheetView tabSelected="1" workbookViewId="0">
      <selection activeCell="A2" sqref="A2"/>
    </sheetView>
  </sheetViews>
  <sheetFormatPr defaultRowHeight="15" x14ac:dyDescent="0.25"/>
  <cols>
    <col min="1" max="6" width="26.7109375" customWidth="1"/>
  </cols>
  <sheetData>
    <row r="1" spans="1:6" ht="48" customHeight="1" thickBot="1" x14ac:dyDescent="0.3">
      <c r="A1" s="7" t="s">
        <v>22</v>
      </c>
      <c r="B1" s="7"/>
      <c r="C1" s="7"/>
      <c r="D1" s="7"/>
      <c r="E1" s="7"/>
      <c r="F1" s="7"/>
    </row>
    <row r="2" spans="1:6" ht="63.75" thickBot="1" x14ac:dyDescent="0.3">
      <c r="A2" s="3" t="s">
        <v>0</v>
      </c>
      <c r="B2" s="3" t="s">
        <v>14</v>
      </c>
      <c r="C2" s="3" t="s">
        <v>9</v>
      </c>
      <c r="D2" s="3" t="s">
        <v>1</v>
      </c>
      <c r="E2" s="3" t="s">
        <v>15</v>
      </c>
      <c r="F2" s="3" t="s">
        <v>16</v>
      </c>
    </row>
    <row r="3" spans="1:6" ht="31.5" x14ac:dyDescent="0.25">
      <c r="A3" s="8" t="s">
        <v>2</v>
      </c>
      <c r="B3" s="9">
        <v>392558.5</v>
      </c>
      <c r="C3" s="10">
        <f>369251.5+10000+8800+1889+4100+6600+300+2500+16600+3400+25000+7500+31000+5500+9000+12500+6700+1250+6500+4100+2500+2350+2975+20000+4400+1675+7500+475+9900+5000+1000+1000-250+10000+4000+3440.134+436.162+25000+4700+24000+11500+25000+217.5+9300+2000+1800+1750+2297.329+25000+7000+1000+2805+6700+4200+10000+3500+20000+15000+10000+10000+5000+20000+21000+1000+25000+17000+4650+25000+17000+25000+17000+24+4917.9+14000+8000+10000+4000+8500+6000+6000+1500+1000+10000+4200+12500+10000+1582.1+2430+3800+1400+1100+6000+7300+9800+7500+3500</f>
        <v>1154365.625</v>
      </c>
      <c r="D3" s="10">
        <f>128+3+1+3+1+1+1+1+2+2+1+1+2+1+1+1+1+1+1+1+1+1+1+1+1+1+1+1+1+1+2</f>
        <v>166</v>
      </c>
      <c r="E3" s="10">
        <f>6000+7300+9800+7500+3500</f>
        <v>34100</v>
      </c>
      <c r="F3" s="10">
        <f>1+1+1+2</f>
        <v>5</v>
      </c>
    </row>
    <row r="4" spans="1:6" ht="17.25" customHeight="1" x14ac:dyDescent="0.25">
      <c r="A4" s="8" t="s">
        <v>17</v>
      </c>
      <c r="B4" s="9">
        <f>10000+7500</f>
        <v>17500</v>
      </c>
      <c r="C4" s="10">
        <f>255953.34+3350+1100+7500+10000</f>
        <v>277903.33999999997</v>
      </c>
      <c r="D4" s="10">
        <f>89+1+1</f>
        <v>91</v>
      </c>
      <c r="E4" s="10">
        <v>0</v>
      </c>
      <c r="F4" s="10">
        <v>0</v>
      </c>
    </row>
    <row r="5" spans="1:6" ht="15.75" x14ac:dyDescent="0.25">
      <c r="A5" s="8" t="s">
        <v>18</v>
      </c>
      <c r="B5" s="9">
        <v>60769.02</v>
      </c>
      <c r="C5" s="10">
        <f>92677.89+2000.92+4024+4527+5755+6363.5+5000+1654.4+12000+5240+5730</f>
        <v>144972.71</v>
      </c>
      <c r="D5" s="10">
        <v>39</v>
      </c>
      <c r="E5" s="10">
        <v>0</v>
      </c>
      <c r="F5" s="10">
        <v>0</v>
      </c>
    </row>
    <row r="6" spans="1:6" ht="15.75" x14ac:dyDescent="0.25">
      <c r="A6" s="8" t="s">
        <v>12</v>
      </c>
      <c r="B6" s="9">
        <v>11228.66</v>
      </c>
      <c r="C6" s="10">
        <f>5575+3200+1350+515</f>
        <v>10640</v>
      </c>
      <c r="D6" s="10">
        <f>7+1</f>
        <v>8</v>
      </c>
      <c r="E6" s="10">
        <v>0</v>
      </c>
      <c r="F6" s="10">
        <v>0</v>
      </c>
    </row>
    <row r="7" spans="1:6" ht="15.75" x14ac:dyDescent="0.25">
      <c r="A7" s="8" t="s">
        <v>3</v>
      </c>
      <c r="B7" s="9">
        <v>10000</v>
      </c>
      <c r="C7" s="10">
        <f>43012.48+7500+416</f>
        <v>50928.480000000003</v>
      </c>
      <c r="D7" s="10">
        <v>9</v>
      </c>
      <c r="E7" s="10">
        <v>0</v>
      </c>
      <c r="F7" s="10">
        <v>0</v>
      </c>
    </row>
    <row r="8" spans="1:6" ht="15.75" x14ac:dyDescent="0.25">
      <c r="A8" s="8" t="s">
        <v>4</v>
      </c>
      <c r="B8" s="9">
        <v>10000</v>
      </c>
      <c r="C8" s="10">
        <v>1108</v>
      </c>
      <c r="D8" s="10">
        <v>1</v>
      </c>
      <c r="E8" s="10">
        <v>0</v>
      </c>
      <c r="F8" s="10">
        <v>0</v>
      </c>
    </row>
    <row r="9" spans="1:6" ht="15.75" x14ac:dyDescent="0.25">
      <c r="A9" s="8" t="s">
        <v>5</v>
      </c>
      <c r="B9" s="9">
        <v>10000</v>
      </c>
      <c r="C9" s="10">
        <v>48683</v>
      </c>
      <c r="D9" s="10">
        <v>7</v>
      </c>
      <c r="E9" s="10">
        <v>0</v>
      </c>
      <c r="F9" s="10">
        <v>0</v>
      </c>
    </row>
    <row r="10" spans="1:6" ht="15.75" x14ac:dyDescent="0.25">
      <c r="A10" s="8" t="s">
        <v>19</v>
      </c>
      <c r="B10" s="9">
        <v>10000</v>
      </c>
      <c r="C10" s="10">
        <v>31000</v>
      </c>
      <c r="D10" s="10">
        <v>2</v>
      </c>
      <c r="E10" s="10">
        <v>0</v>
      </c>
      <c r="F10" s="10">
        <v>0</v>
      </c>
    </row>
    <row r="11" spans="1:6" ht="15.75" x14ac:dyDescent="0.25">
      <c r="A11" s="8" t="s">
        <v>20</v>
      </c>
      <c r="B11" s="9">
        <v>10000</v>
      </c>
      <c r="C11" s="10">
        <v>0</v>
      </c>
      <c r="D11" s="10">
        <v>0</v>
      </c>
      <c r="E11" s="10">
        <v>0</v>
      </c>
      <c r="F11" s="10">
        <v>0</v>
      </c>
    </row>
    <row r="12" spans="1:6" ht="31.5" customHeight="1" thickBot="1" x14ac:dyDescent="0.3">
      <c r="A12" s="8" t="s">
        <v>7</v>
      </c>
      <c r="B12" s="9">
        <v>23444.46</v>
      </c>
      <c r="C12" s="10">
        <f>9500+9950+5000+2650</f>
        <v>27100</v>
      </c>
      <c r="D12" s="10">
        <f>2+1+1</f>
        <v>4</v>
      </c>
      <c r="E12" s="10">
        <v>0</v>
      </c>
      <c r="F12" s="10">
        <v>0</v>
      </c>
    </row>
    <row r="13" spans="1:6" ht="31.5" customHeight="1" thickBot="1" x14ac:dyDescent="0.3">
      <c r="A13" s="2" t="s">
        <v>10</v>
      </c>
      <c r="B13" s="9">
        <v>10000</v>
      </c>
      <c r="C13" s="10">
        <v>0</v>
      </c>
      <c r="D13" s="10">
        <v>0</v>
      </c>
      <c r="E13" s="10">
        <v>0</v>
      </c>
      <c r="F13" s="10">
        <v>0</v>
      </c>
    </row>
    <row r="14" spans="1:6" ht="20.25" customHeight="1" thickBot="1" x14ac:dyDescent="0.3">
      <c r="A14" s="2" t="s">
        <v>11</v>
      </c>
      <c r="B14" s="9">
        <v>10000</v>
      </c>
      <c r="C14" s="10">
        <v>0</v>
      </c>
      <c r="D14" s="10">
        <v>0</v>
      </c>
      <c r="E14" s="10">
        <v>0</v>
      </c>
      <c r="F14" s="10">
        <v>0</v>
      </c>
    </row>
    <row r="15" spans="1:6" ht="47.25" customHeight="1" thickBot="1" x14ac:dyDescent="0.3">
      <c r="A15" s="2" t="s">
        <v>13</v>
      </c>
      <c r="B15" s="9">
        <v>18817.259999999998</v>
      </c>
      <c r="C15" s="10">
        <f>6875+500+250+210+210+210+100+100+100+210+210+100+1400+210+100+1860+100+100+910+100+100+600</f>
        <v>14555</v>
      </c>
      <c r="D15" s="10">
        <f>28+1+1+1+1+1+1+1+1+1+1+1+1+1+1+1+1+1</f>
        <v>45</v>
      </c>
      <c r="E15" s="10">
        <f>910+100+100+600</f>
        <v>1710</v>
      </c>
      <c r="F15" s="10">
        <f>1+1+1+1</f>
        <v>4</v>
      </c>
    </row>
    <row r="16" spans="1:6" ht="33.75" customHeight="1" thickBot="1" x14ac:dyDescent="0.3">
      <c r="A16" s="2" t="s">
        <v>21</v>
      </c>
      <c r="B16" s="9">
        <v>10000</v>
      </c>
      <c r="C16" s="10">
        <v>0</v>
      </c>
      <c r="D16" s="10">
        <v>0</v>
      </c>
      <c r="E16" s="10">
        <v>0</v>
      </c>
      <c r="F16" s="10">
        <v>0</v>
      </c>
    </row>
    <row r="17" spans="1:6" ht="18.75" customHeight="1" thickBot="1" x14ac:dyDescent="0.3">
      <c r="A17" s="2" t="s">
        <v>8</v>
      </c>
      <c r="B17" s="9">
        <v>0</v>
      </c>
      <c r="C17" s="5">
        <v>6800</v>
      </c>
      <c r="D17" s="4">
        <v>2</v>
      </c>
      <c r="E17" s="6">
        <v>0</v>
      </c>
      <c r="F17" s="11">
        <v>0</v>
      </c>
    </row>
    <row r="18" spans="1:6" ht="16.5" thickBot="1" x14ac:dyDescent="0.3">
      <c r="A18" s="2" t="s">
        <v>6</v>
      </c>
      <c r="B18" s="1">
        <f>SUM(B3:B17)</f>
        <v>604317.89999999991</v>
      </c>
      <c r="C18" s="1">
        <f>SUM(C3:C17)</f>
        <v>1768056.1549999998</v>
      </c>
      <c r="D18" s="1">
        <f>SUM(D3:D17)</f>
        <v>374</v>
      </c>
      <c r="E18" s="1">
        <f>SUM(E3:E17)</f>
        <v>35810</v>
      </c>
      <c r="F18" s="1">
        <f>SUM(F3:F17)</f>
        <v>9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1</cp:lastModifiedBy>
  <cp:lastPrinted>2019-08-13T12:38:39Z</cp:lastPrinted>
  <dcterms:created xsi:type="dcterms:W3CDTF">2017-01-10T11:16:08Z</dcterms:created>
  <dcterms:modified xsi:type="dcterms:W3CDTF">2024-02-02T08:45:29Z</dcterms:modified>
</cp:coreProperties>
</file>